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<sst xmlns="http://schemas.openxmlformats.org/spreadsheetml/2006/main" count="17" uniqueCount="12">
  <si>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DATE</t>
  </si>
  <si>
    <t>RATE</t>
  </si>
  <si>
    <t>PAY PLAN %</t>
  </si>
  <si>
    <t>1 +$209</t>
  </si>
  <si>
    <t>Start</t>
  </si>
  <si>
    <t>Average Pay Plan Increases Template</t>
  </si>
  <si>
    <t>5.2 + CC*</t>
  </si>
  <si>
    <t>* Average Competitive Compensation increase of 2.52%</t>
  </si>
  <si>
    <t>**Average Competitive Compensation increase of 2.3%</t>
  </si>
  <si>
    <t>5.2 + CC**</t>
  </si>
  <si>
    <t>ACADEMIC STAFF and FACULTY WITHOUT COMPETITIVE COMP INCREASES</t>
  </si>
  <si>
    <t>FACULTY - (INCLUDES AVG COMPETITIVE COMPENSATION INCREASES)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</si>
</sst>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4" fontId="0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top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zoomScalePageLayoutView="0" workbookViewId="0" topLeftCell="A49">
      <selection activeCell="C85" sqref="C85"/>
    </sheetView>
  </sheetViews>
  <sheetFormatPr defaultColWidth="9.140625" defaultRowHeight="12.75"/>
  <cols>
    <col min="2" max="2" width="13.57421875" style="0" customWidth="1"/>
    <col min="3" max="3" width="9.140625" style="3" customWidth="1"/>
  </cols>
  <sheetData>
    <row r="1" spans="1:4" ht="18">
      <c r="A1" s="13" t="s">
        <v>5</v>
      </c>
      <c r="B1" s="13"/>
      <c r="C1" s="14"/>
      <c r="D1" s="13"/>
    </row>
    <row r="2" spans="1:4" ht="12.75">
      <c r="A2" s="10"/>
      <c r="B2" s="10"/>
      <c r="C2" s="11"/>
      <c r="D2" s="10"/>
    </row>
    <row r="3" spans="1:9" ht="15.75">
      <c r="A3" s="15" t="s">
        <v>10</v>
      </c>
      <c r="B3" s="16"/>
      <c r="C3" s="16"/>
      <c r="D3" s="16"/>
      <c r="E3" s="16"/>
      <c r="F3" s="16"/>
      <c r="G3" s="16"/>
      <c r="H3" s="16"/>
      <c r="I3" s="16"/>
    </row>
    <row r="4" spans="1:3" ht="12.75">
      <c r="A4" s="1" t="s">
        <v>0</v>
      </c>
      <c r="B4" s="1" t="s">
        <v>2</v>
      </c>
      <c r="C4" s="4" t="s">
        <v>1</v>
      </c>
    </row>
    <row r="5" spans="1:3" ht="12.75">
      <c r="A5" s="1" t="s">
        <v>4</v>
      </c>
      <c r="B5" s="1"/>
      <c r="C5" s="4"/>
    </row>
    <row r="6" spans="1:3" ht="12.75">
      <c r="A6" s="6">
        <v>32690</v>
      </c>
      <c r="B6" s="8">
        <v>3.75</v>
      </c>
      <c r="C6" s="5">
        <v>100000</v>
      </c>
    </row>
    <row r="7" spans="1:3" ht="12.75">
      <c r="A7" s="6">
        <v>33055</v>
      </c>
      <c r="B7" s="8">
        <v>4.38</v>
      </c>
      <c r="C7" s="5">
        <f>C6*1.0438</f>
        <v>104380</v>
      </c>
    </row>
    <row r="8" spans="1:3" ht="12.75">
      <c r="A8" s="7">
        <v>33420</v>
      </c>
      <c r="B8" s="2">
        <v>1</v>
      </c>
      <c r="C8" s="3">
        <f>C7*1.01</f>
        <v>105423.8</v>
      </c>
    </row>
    <row r="9" spans="1:3" ht="12.75">
      <c r="A9" s="7">
        <v>33786</v>
      </c>
      <c r="B9" s="2">
        <v>3</v>
      </c>
      <c r="C9" s="3">
        <f>C8*1.03</f>
        <v>108586.51400000001</v>
      </c>
    </row>
    <row r="10" spans="1:3" ht="12.75">
      <c r="A10" s="7">
        <v>34121</v>
      </c>
      <c r="B10" s="2">
        <v>1.25</v>
      </c>
      <c r="C10" s="3">
        <f>C9*1.0125</f>
        <v>109943.845425</v>
      </c>
    </row>
    <row r="11" spans="1:3" ht="12.75">
      <c r="A11" s="7">
        <v>34151</v>
      </c>
      <c r="B11" s="2">
        <v>1.5</v>
      </c>
      <c r="C11" s="3">
        <f>C10*1.015</f>
        <v>111593.00310637499</v>
      </c>
    </row>
    <row r="12" spans="1:3" ht="12.75">
      <c r="A12" s="7">
        <v>34335</v>
      </c>
      <c r="B12" s="2">
        <v>0.5</v>
      </c>
      <c r="C12" s="3">
        <f>C11*1.005</f>
        <v>112150.96812190686</v>
      </c>
    </row>
    <row r="13" spans="1:3" ht="12.75">
      <c r="A13" s="7">
        <v>34516</v>
      </c>
      <c r="B13" s="2">
        <v>2.5</v>
      </c>
      <c r="C13" s="3">
        <f>C12*1.025</f>
        <v>114954.74232495452</v>
      </c>
    </row>
    <row r="14" spans="1:3" ht="12.75">
      <c r="A14" s="7">
        <v>34700</v>
      </c>
      <c r="B14" s="2">
        <v>3.5</v>
      </c>
      <c r="C14" s="3">
        <f>C13*1.035</f>
        <v>118978.15830632792</v>
      </c>
    </row>
    <row r="15" spans="1:3" ht="12.75">
      <c r="A15" s="7">
        <v>34881</v>
      </c>
      <c r="B15" s="2">
        <v>1</v>
      </c>
      <c r="C15" s="3">
        <f>C14*1.01</f>
        <v>120167.9398893912</v>
      </c>
    </row>
    <row r="16" spans="1:3" ht="12.75">
      <c r="A16" s="7">
        <v>35247</v>
      </c>
      <c r="B16" s="2">
        <v>2</v>
      </c>
      <c r="C16" s="3">
        <f>C15*1.02</f>
        <v>122571.29868717902</v>
      </c>
    </row>
    <row r="17" spans="1:3" ht="12.75">
      <c r="A17" s="7">
        <v>35612</v>
      </c>
      <c r="B17" s="2">
        <v>4</v>
      </c>
      <c r="C17" s="3">
        <f>C16*1.04</f>
        <v>127474.15063466619</v>
      </c>
    </row>
    <row r="18" spans="1:3" ht="12.75">
      <c r="A18" s="7">
        <v>35977</v>
      </c>
      <c r="B18" s="2">
        <v>4.5</v>
      </c>
      <c r="C18" s="3">
        <f>C17*1.045</f>
        <v>133210.48741322616</v>
      </c>
    </row>
    <row r="19" spans="1:3" ht="12.75">
      <c r="A19" s="7">
        <v>36342</v>
      </c>
      <c r="B19" s="2">
        <v>5.2</v>
      </c>
      <c r="C19" s="3">
        <f>+C18*1.052</f>
        <v>140137.43275871393</v>
      </c>
    </row>
    <row r="20" spans="1:3" ht="12.75">
      <c r="A20" s="7">
        <v>36708</v>
      </c>
      <c r="B20" s="2">
        <v>5.2</v>
      </c>
      <c r="C20" s="3">
        <f>C19*1.052</f>
        <v>147424.57926216707</v>
      </c>
    </row>
    <row r="21" spans="1:3" ht="12.75">
      <c r="A21" s="7">
        <v>37073</v>
      </c>
      <c r="B21" s="2">
        <v>3.2</v>
      </c>
      <c r="C21" s="3">
        <f>C20*1.032</f>
        <v>152142.1657985564</v>
      </c>
    </row>
    <row r="22" spans="1:3" ht="12.75">
      <c r="A22" s="7">
        <v>37438</v>
      </c>
      <c r="B22" s="2">
        <v>2.1</v>
      </c>
      <c r="C22" s="3">
        <f>C21*1.021</f>
        <v>155337.15128032607</v>
      </c>
    </row>
    <row r="23" spans="1:3" ht="12.75">
      <c r="A23" s="7">
        <v>37622</v>
      </c>
      <c r="B23" s="2">
        <v>2.1</v>
      </c>
      <c r="C23" s="3">
        <f>C22*1.021</f>
        <v>158599.2314572129</v>
      </c>
    </row>
    <row r="24" spans="1:3" ht="12.75">
      <c r="A24" s="7">
        <v>37803</v>
      </c>
      <c r="B24" s="2">
        <v>0</v>
      </c>
      <c r="C24" s="3">
        <f>C23</f>
        <v>158599.2314572129</v>
      </c>
    </row>
    <row r="25" spans="1:3" ht="12.75">
      <c r="A25" s="7">
        <v>38169</v>
      </c>
      <c r="B25" s="2" t="s">
        <v>3</v>
      </c>
      <c r="C25" s="3">
        <f>(C24*1.01)+209</f>
        <v>160394.22377178504</v>
      </c>
    </row>
    <row r="26" spans="1:3" ht="12.75">
      <c r="A26" s="7">
        <v>38534</v>
      </c>
      <c r="B26" s="12">
        <v>2</v>
      </c>
      <c r="C26" s="3">
        <f>C25*1.02</f>
        <v>163602.10824722075</v>
      </c>
    </row>
    <row r="27" spans="1:3" ht="12.75">
      <c r="A27" s="7">
        <v>38899</v>
      </c>
      <c r="B27" s="12">
        <v>2</v>
      </c>
      <c r="C27" s="3">
        <f>C26*1.02</f>
        <v>166874.15041216515</v>
      </c>
    </row>
    <row r="28" spans="1:3" ht="12.75">
      <c r="A28" s="7">
        <v>39173</v>
      </c>
      <c r="B28" s="12">
        <v>2.25</v>
      </c>
      <c r="C28" s="3">
        <f>C27*1.0225</f>
        <v>170628.81879643886</v>
      </c>
    </row>
    <row r="29" spans="1:3" ht="12.75">
      <c r="A29" s="7">
        <v>39264</v>
      </c>
      <c r="B29" s="12">
        <v>2</v>
      </c>
      <c r="C29" s="3">
        <f>C28*1.02</f>
        <v>174041.39517236766</v>
      </c>
    </row>
    <row r="30" spans="1:3" ht="12.75">
      <c r="A30" s="7">
        <v>39630</v>
      </c>
      <c r="B30" s="2">
        <v>1</v>
      </c>
      <c r="C30" s="3">
        <f>C29*1.01</f>
        <v>175781.80912409135</v>
      </c>
    </row>
    <row r="31" spans="1:3" ht="12.75">
      <c r="A31" s="7">
        <v>39995</v>
      </c>
      <c r="B31" s="2">
        <v>0</v>
      </c>
      <c r="C31" s="3">
        <f>C30*1</f>
        <v>175781.80912409135</v>
      </c>
    </row>
    <row r="32" spans="1:3" ht="12.75">
      <c r="A32" s="7">
        <v>40360</v>
      </c>
      <c r="B32" s="2">
        <v>0</v>
      </c>
      <c r="C32" s="3">
        <f>C31*1</f>
        <v>175781.80912409135</v>
      </c>
    </row>
    <row r="33" spans="1:3" ht="12.75">
      <c r="A33" s="7">
        <v>40725</v>
      </c>
      <c r="B33" s="2">
        <v>0</v>
      </c>
      <c r="C33" s="3">
        <f>C32*1</f>
        <v>175781.80912409135</v>
      </c>
    </row>
    <row r="34" spans="1:3" ht="12.75">
      <c r="A34" s="7">
        <v>41091</v>
      </c>
      <c r="B34" s="2">
        <v>0</v>
      </c>
      <c r="C34" s="3">
        <f>C33*1</f>
        <v>175781.80912409135</v>
      </c>
    </row>
    <row r="35" spans="1:3" ht="12.75">
      <c r="A35" s="7">
        <v>41456</v>
      </c>
      <c r="B35" s="2">
        <v>1</v>
      </c>
      <c r="C35" s="3">
        <f>C34*1.01</f>
        <v>177539.62721533226</v>
      </c>
    </row>
    <row r="36" spans="1:3" ht="12.75">
      <c r="A36" s="7">
        <v>41821</v>
      </c>
      <c r="B36" s="2">
        <v>1</v>
      </c>
      <c r="C36" s="3">
        <f>C35*1.01</f>
        <v>179315.0234874856</v>
      </c>
    </row>
    <row r="37" spans="1:3" ht="12.75">
      <c r="A37" s="7">
        <v>42186</v>
      </c>
      <c r="B37" s="2">
        <v>0</v>
      </c>
      <c r="C37" s="3">
        <f>C36*1</f>
        <v>179315.0234874856</v>
      </c>
    </row>
    <row r="38" spans="1:3" ht="12.75">
      <c r="A38" s="7">
        <v>42552</v>
      </c>
      <c r="B38" s="2">
        <v>0</v>
      </c>
      <c r="C38" s="3">
        <f>C37*1</f>
        <v>179315.0234874856</v>
      </c>
    </row>
    <row r="39" spans="1:3" ht="12.75">
      <c r="A39" s="7">
        <v>42917</v>
      </c>
      <c r="B39" s="2">
        <v>0</v>
      </c>
      <c r="C39" s="3">
        <f>C38*1</f>
        <v>179315.0234874856</v>
      </c>
    </row>
    <row r="40" spans="1:3" ht="12.75">
      <c r="A40" s="7">
        <v>43282</v>
      </c>
      <c r="B40" s="2">
        <v>2</v>
      </c>
      <c r="C40" s="3">
        <f>C39+(C39*0.02)</f>
        <v>182901.32395723532</v>
      </c>
    </row>
    <row r="41" spans="1:3" ht="12.75">
      <c r="A41" s="7">
        <v>43466</v>
      </c>
      <c r="B41" s="2">
        <v>2</v>
      </c>
      <c r="C41" s="3">
        <f>C40+(C40*0.02)</f>
        <v>186559.35043638002</v>
      </c>
    </row>
    <row r="42" spans="1:3" ht="12.75">
      <c r="A42" s="7">
        <v>43831</v>
      </c>
      <c r="B42" s="2">
        <v>2</v>
      </c>
      <c r="C42" s="3">
        <f>C41+(C41*0.02)</f>
        <v>190290.53744510762</v>
      </c>
    </row>
    <row r="43" spans="1:3" ht="12.75">
      <c r="A43" s="7">
        <v>44197</v>
      </c>
      <c r="B43" s="2">
        <v>2</v>
      </c>
      <c r="C43" s="3">
        <f>C42+(C42*0.02)</f>
        <v>194096.34819400977</v>
      </c>
    </row>
    <row r="44" spans="1:2" ht="12.75">
      <c r="A44" s="7"/>
      <c r="B44" s="9"/>
    </row>
    <row r="45" spans="1:9" ht="14.25" customHeight="1">
      <c r="A45" s="15" t="s">
        <v>11</v>
      </c>
      <c r="B45" s="17"/>
      <c r="C45" s="17"/>
      <c r="D45" s="17"/>
      <c r="E45" s="17"/>
      <c r="F45" s="17"/>
      <c r="G45" s="17"/>
      <c r="H45" s="17"/>
      <c r="I45" s="17"/>
    </row>
    <row r="46" spans="1:3" ht="12.75">
      <c r="A46" s="1" t="s">
        <v>0</v>
      </c>
      <c r="B46" s="1" t="s">
        <v>2</v>
      </c>
      <c r="C46" s="4" t="s">
        <v>1</v>
      </c>
    </row>
    <row r="47" spans="1:3" ht="12.75">
      <c r="A47" s="1" t="s">
        <v>4</v>
      </c>
      <c r="B47" s="1"/>
      <c r="C47" s="4">
        <v>1000</v>
      </c>
    </row>
    <row r="48" spans="1:3" ht="12.75">
      <c r="A48" s="6">
        <v>32690</v>
      </c>
      <c r="B48" s="8">
        <v>3.75</v>
      </c>
      <c r="C48" s="5">
        <f>C47*1.0375</f>
        <v>1037.5</v>
      </c>
    </row>
    <row r="49" spans="1:3" ht="12.75">
      <c r="A49" s="6">
        <v>33055</v>
      </c>
      <c r="B49" s="8">
        <v>4.38</v>
      </c>
      <c r="C49" s="5">
        <f>C48*1.0438</f>
        <v>1082.9425</v>
      </c>
    </row>
    <row r="50" spans="1:3" ht="12.75">
      <c r="A50" s="7">
        <v>33420</v>
      </c>
      <c r="B50" s="2">
        <v>1</v>
      </c>
      <c r="C50" s="3">
        <f>C49*1.01</f>
        <v>1093.771925</v>
      </c>
    </row>
    <row r="51" spans="1:3" ht="12.75">
      <c r="A51" s="7">
        <v>33786</v>
      </c>
      <c r="B51" s="2">
        <v>3</v>
      </c>
      <c r="C51" s="3">
        <f>C50*1.03</f>
        <v>1126.58508275</v>
      </c>
    </row>
    <row r="52" spans="1:3" ht="12.75">
      <c r="A52" s="7">
        <v>34121</v>
      </c>
      <c r="B52" s="2">
        <v>1.25</v>
      </c>
      <c r="C52" s="3">
        <f>C51*1.0125</f>
        <v>1140.667396284375</v>
      </c>
    </row>
    <row r="53" spans="1:3" ht="12.75">
      <c r="A53" s="7">
        <v>34151</v>
      </c>
      <c r="B53" s="2">
        <v>1.5</v>
      </c>
      <c r="C53" s="3">
        <f>C52*1.015</f>
        <v>1157.7774072286404</v>
      </c>
    </row>
    <row r="54" spans="1:3" ht="12.75">
      <c r="A54" s="7">
        <v>34335</v>
      </c>
      <c r="B54" s="2">
        <v>0.5</v>
      </c>
      <c r="C54" s="3">
        <f>C53*1.005</f>
        <v>1163.5662942647834</v>
      </c>
    </row>
    <row r="55" spans="1:3" ht="12.75">
      <c r="A55" s="7">
        <v>34516</v>
      </c>
      <c r="B55" s="2">
        <v>2.5</v>
      </c>
      <c r="C55" s="3">
        <f>C54*1.025</f>
        <v>1192.655451621403</v>
      </c>
    </row>
    <row r="56" spans="1:3" ht="12.75">
      <c r="A56" s="7">
        <v>34700</v>
      </c>
      <c r="B56" s="2">
        <v>3.5</v>
      </c>
      <c r="C56" s="3">
        <f>C55*1.035</f>
        <v>1234.398392428152</v>
      </c>
    </row>
    <row r="57" spans="1:3" ht="12.75">
      <c r="A57" s="7">
        <v>34881</v>
      </c>
      <c r="B57" s="2">
        <v>1</v>
      </c>
      <c r="C57" s="3">
        <f>C56*1.01</f>
        <v>1246.7423763524334</v>
      </c>
    </row>
    <row r="58" spans="1:3" ht="12.75">
      <c r="A58" s="7">
        <v>35247</v>
      </c>
      <c r="B58" s="2">
        <v>2</v>
      </c>
      <c r="C58" s="3">
        <v>100000</v>
      </c>
    </row>
    <row r="59" spans="1:3" ht="12.75">
      <c r="A59" s="7">
        <v>35612</v>
      </c>
      <c r="B59" s="2">
        <v>4</v>
      </c>
      <c r="C59" s="3">
        <f>C58*1.04</f>
        <v>104000</v>
      </c>
    </row>
    <row r="60" spans="1:3" ht="12.75">
      <c r="A60" s="7">
        <v>35977</v>
      </c>
      <c r="B60" s="2">
        <v>4.5</v>
      </c>
      <c r="C60" s="3">
        <f>C59*1.045</f>
        <v>108679.99999999999</v>
      </c>
    </row>
    <row r="61" spans="1:4" ht="12.75">
      <c r="A61" s="7">
        <v>36342</v>
      </c>
      <c r="B61" s="2" t="s">
        <v>6</v>
      </c>
      <c r="C61" s="3">
        <f>(C60*1.052)*1.0252</f>
        <v>117212.51027199997</v>
      </c>
      <c r="D61" t="s">
        <v>7</v>
      </c>
    </row>
    <row r="62" spans="1:4" ht="12.75">
      <c r="A62" s="7">
        <v>36708</v>
      </c>
      <c r="B62" s="2" t="s">
        <v>9</v>
      </c>
      <c r="C62" s="3">
        <f>(C61*1.052)*1.023</f>
        <v>126143.63470468528</v>
      </c>
      <c r="D62" t="s">
        <v>8</v>
      </c>
    </row>
    <row r="63" spans="1:3" ht="12.75">
      <c r="A63" s="7">
        <v>37073</v>
      </c>
      <c r="B63" s="2">
        <v>3.2</v>
      </c>
      <c r="C63" s="3">
        <f>C62*1.032</f>
        <v>130180.23101523521</v>
      </c>
    </row>
    <row r="64" spans="1:3" ht="12.75">
      <c r="A64" s="7">
        <v>37438</v>
      </c>
      <c r="B64" s="2">
        <v>2.1</v>
      </c>
      <c r="C64" s="3">
        <f>C63*1.021</f>
        <v>132914.01586655513</v>
      </c>
    </row>
    <row r="65" spans="1:3" ht="12.75">
      <c r="A65" s="7">
        <v>37622</v>
      </c>
      <c r="B65" s="2">
        <v>2.1</v>
      </c>
      <c r="C65" s="3">
        <f>C64*1.021</f>
        <v>135705.21019975276</v>
      </c>
    </row>
    <row r="66" spans="1:3" ht="12.75">
      <c r="A66" s="7">
        <v>37803</v>
      </c>
      <c r="B66" s="2">
        <v>0</v>
      </c>
      <c r="C66" s="3">
        <v>10000</v>
      </c>
    </row>
    <row r="67" spans="1:3" ht="12.75">
      <c r="A67" s="7">
        <v>38169</v>
      </c>
      <c r="B67" s="2" t="s">
        <v>3</v>
      </c>
      <c r="C67" s="3">
        <f>(C66*1.01)+209</f>
        <v>10309</v>
      </c>
    </row>
    <row r="68" spans="1:3" ht="12.75">
      <c r="A68" s="7">
        <v>38534</v>
      </c>
      <c r="B68" s="12">
        <v>2</v>
      </c>
      <c r="C68" s="3">
        <f>C67*1.02</f>
        <v>10515.18</v>
      </c>
    </row>
    <row r="69" spans="1:3" ht="12.75">
      <c r="A69" s="7">
        <v>38899</v>
      </c>
      <c r="B69" s="12">
        <v>2</v>
      </c>
      <c r="C69" s="3">
        <f>C68*1.02</f>
        <v>10725.483600000001</v>
      </c>
    </row>
    <row r="70" spans="1:3" ht="12.75">
      <c r="A70" s="7">
        <v>39173</v>
      </c>
      <c r="B70" s="12">
        <v>2.25</v>
      </c>
      <c r="C70" s="3">
        <f>C69*1.02</f>
        <v>10939.993272000002</v>
      </c>
    </row>
    <row r="71" spans="1:8" ht="12.75">
      <c r="A71" s="7">
        <v>39264</v>
      </c>
      <c r="B71" s="12">
        <v>2</v>
      </c>
      <c r="C71" s="3">
        <f>C70*1.02</f>
        <v>11158.793137440001</v>
      </c>
      <c r="D71" s="17"/>
      <c r="E71" s="17"/>
      <c r="F71" s="17"/>
      <c r="G71" s="17"/>
      <c r="H71" s="17"/>
    </row>
    <row r="72" spans="1:8" ht="12.75">
      <c r="A72" s="7">
        <v>39630</v>
      </c>
      <c r="B72" s="2">
        <v>1</v>
      </c>
      <c r="C72" s="3">
        <f>C71*1.01</f>
        <v>11270.381068814402</v>
      </c>
      <c r="D72" s="17"/>
      <c r="E72" s="17"/>
      <c r="F72" s="17"/>
      <c r="G72" s="17"/>
      <c r="H72" s="17"/>
    </row>
    <row r="73" spans="1:3" ht="12.75">
      <c r="A73" s="7">
        <v>39995</v>
      </c>
      <c r="B73" s="2">
        <v>0</v>
      </c>
      <c r="C73" s="3">
        <f>C72*1</f>
        <v>11270.381068814402</v>
      </c>
    </row>
    <row r="74" spans="1:3" ht="12.75">
      <c r="A74" s="7">
        <v>40360</v>
      </c>
      <c r="B74" s="2">
        <v>0</v>
      </c>
      <c r="C74" s="3">
        <f>C73*1</f>
        <v>11270.381068814402</v>
      </c>
    </row>
    <row r="75" spans="1:3" ht="12.75">
      <c r="A75" s="7">
        <v>40725</v>
      </c>
      <c r="B75" s="2">
        <v>0</v>
      </c>
      <c r="C75" s="3">
        <f>C74*1</f>
        <v>11270.381068814402</v>
      </c>
    </row>
    <row r="76" spans="1:3" ht="12.75">
      <c r="A76" s="7">
        <v>41091</v>
      </c>
      <c r="B76" s="2">
        <v>0</v>
      </c>
      <c r="C76" s="3">
        <f>C75*1</f>
        <v>11270.381068814402</v>
      </c>
    </row>
    <row r="77" spans="1:3" ht="12.75">
      <c r="A77" s="7">
        <v>41456</v>
      </c>
      <c r="B77" s="2">
        <v>1</v>
      </c>
      <c r="C77" s="3">
        <f>C76*1.01</f>
        <v>11383.084879502547</v>
      </c>
    </row>
    <row r="78" spans="1:3" ht="12.75">
      <c r="A78" s="7">
        <v>41821</v>
      </c>
      <c r="B78" s="2">
        <v>1</v>
      </c>
      <c r="C78" s="3">
        <f>C77*1.01</f>
        <v>11496.915728297572</v>
      </c>
    </row>
    <row r="79" spans="1:3" ht="12.75">
      <c r="A79" s="7">
        <v>42186</v>
      </c>
      <c r="B79" s="2">
        <v>0</v>
      </c>
      <c r="C79" s="3">
        <f>C78*1</f>
        <v>11496.915728297572</v>
      </c>
    </row>
    <row r="80" spans="1:3" ht="12.75">
      <c r="A80" s="7">
        <v>42552</v>
      </c>
      <c r="B80" s="9">
        <v>0</v>
      </c>
      <c r="C80" s="3">
        <f>C79*1</f>
        <v>11496.915728297572</v>
      </c>
    </row>
    <row r="81" spans="1:3" ht="12.75">
      <c r="A81" s="7">
        <v>42917</v>
      </c>
      <c r="B81" s="2">
        <v>0</v>
      </c>
      <c r="C81" s="3">
        <f>C80*1</f>
        <v>11496.915728297572</v>
      </c>
    </row>
    <row r="82" spans="1:3" ht="12.75">
      <c r="A82" s="7">
        <v>43282</v>
      </c>
      <c r="B82" s="2">
        <v>2</v>
      </c>
      <c r="C82" s="3">
        <f>C81*1.02</f>
        <v>11726.854042863524</v>
      </c>
    </row>
    <row r="83" spans="1:3" ht="12.75">
      <c r="A83" s="7">
        <v>43466</v>
      </c>
      <c r="B83" s="2">
        <v>2</v>
      </c>
      <c r="C83" s="3">
        <f>C82*1.02</f>
        <v>11961.391123720796</v>
      </c>
    </row>
    <row r="84" spans="1:3" ht="12.75">
      <c r="A84" s="18">
        <v>43831</v>
      </c>
      <c r="B84" s="2">
        <v>2</v>
      </c>
      <c r="C84" s="3">
        <f>C83*1.02</f>
        <v>12200.618946195213</v>
      </c>
    </row>
    <row r="85" spans="1:3" ht="12.75">
      <c r="A85" s="18">
        <v>44197</v>
      </c>
      <c r="B85" s="2">
        <v>2</v>
      </c>
      <c r="C85" s="3">
        <f>C84*1.02</f>
        <v>12444.631325119117</v>
      </c>
    </row>
  </sheetData>
  <sheetProtection/>
  <mergeCells count="4">
    <mergeCell ref="A1:D1"/>
    <mergeCell ref="A3:I3"/>
    <mergeCell ref="A45:I45"/>
    <mergeCell ref="D71:H7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Human Resouces</dc:creator>
  <cp:keywords/>
  <dc:description/>
  <cp:lastModifiedBy>Meghan Owens</cp:lastModifiedBy>
  <dcterms:created xsi:type="dcterms:W3CDTF">2002-08-23T14:04:13Z</dcterms:created>
  <dcterms:modified xsi:type="dcterms:W3CDTF">2020-03-28T16:19:37Z</dcterms:modified>
  <cp:category/>
  <cp:version/>
  <cp:contentType/>
  <cp:contentStatus/>
</cp:coreProperties>
</file>